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360" windowWidth="19815" windowHeight="7650" activeTab="1"/>
  </bookViews>
  <sheets>
    <sheet name="Sheet1" sheetId="1" r:id="rId1"/>
    <sheet name="Sheet2" sheetId="2" r:id="rId2"/>
    <sheet name="Sheet3" sheetId="3" r:id="rId3"/>
  </sheets>
  <calcPr calcId="124519"/>
</workbook>
</file>

<file path=xl/calcChain.xml><?xml version="1.0" encoding="utf-8"?>
<calcChain xmlns="http://schemas.openxmlformats.org/spreadsheetml/2006/main">
  <c r="K26" i="2"/>
  <c r="E26"/>
  <c r="D26"/>
  <c r="F25"/>
  <c r="I25" s="1"/>
  <c r="J25" s="1"/>
  <c r="I24"/>
  <c r="J24" s="1"/>
  <c r="F24"/>
  <c r="G24" s="1"/>
  <c r="F23"/>
  <c r="I23" s="1"/>
  <c r="J23" s="1"/>
  <c r="F15"/>
  <c r="I15" s="1"/>
  <c r="J15" s="1"/>
  <c r="F14"/>
  <c r="I14" s="1"/>
  <c r="J14" s="1"/>
  <c r="F13"/>
  <c r="I13" s="1"/>
  <c r="J13" s="1"/>
  <c r="F12"/>
  <c r="I12" s="1"/>
  <c r="J12" s="1"/>
  <c r="F11"/>
  <c r="I11" s="1"/>
  <c r="J11" s="1"/>
  <c r="F10"/>
  <c r="I10" s="1"/>
  <c r="J10" s="1"/>
  <c r="F9"/>
  <c r="I9" s="1"/>
  <c r="J9" s="1"/>
  <c r="F8"/>
  <c r="I8" s="1"/>
  <c r="J8" s="1"/>
  <c r="F7"/>
  <c r="I7" s="1"/>
  <c r="J7" s="1"/>
  <c r="F5"/>
  <c r="I5" s="1"/>
  <c r="J5" s="1"/>
  <c r="H43" i="1"/>
  <c r="H47" s="1"/>
  <c r="E43"/>
  <c r="E46" s="1"/>
  <c r="D43"/>
  <c r="D47" s="1"/>
  <c r="F42"/>
  <c r="F41"/>
  <c r="F40"/>
  <c r="F39"/>
  <c r="F38"/>
  <c r="F37"/>
  <c r="F36"/>
  <c r="F35"/>
  <c r="F34"/>
  <c r="F33"/>
  <c r="F32"/>
  <c r="F31"/>
  <c r="G31" s="1"/>
  <c r="F30"/>
  <c r="G30" s="1"/>
  <c r="F29"/>
  <c r="G29" s="1"/>
  <c r="F28"/>
  <c r="F27"/>
  <c r="G27" s="1"/>
  <c r="F26"/>
  <c r="G26" s="1"/>
  <c r="F25"/>
  <c r="G25" s="1"/>
  <c r="F24"/>
  <c r="G24" s="1"/>
  <c r="F23"/>
  <c r="G23" s="1"/>
  <c r="F22"/>
  <c r="F21"/>
  <c r="F20"/>
  <c r="F19"/>
  <c r="F18"/>
  <c r="F17"/>
  <c r="F16"/>
  <c r="F15"/>
  <c r="F14"/>
  <c r="F13"/>
  <c r="F12"/>
  <c r="F11"/>
  <c r="F10"/>
  <c r="F9"/>
  <c r="F8"/>
  <c r="F7"/>
  <c r="E6"/>
  <c r="F6" s="1"/>
  <c r="G6" s="1"/>
  <c r="G5" i="2" l="1"/>
  <c r="G7"/>
  <c r="G8"/>
  <c r="G9"/>
  <c r="G10"/>
  <c r="G11"/>
  <c r="G12"/>
  <c r="G13"/>
  <c r="G14"/>
  <c r="G15"/>
  <c r="G23"/>
  <c r="G25"/>
  <c r="F26"/>
  <c r="I26"/>
  <c r="J26" s="1"/>
  <c r="H6" i="1"/>
  <c r="F43"/>
  <c r="F47" s="1"/>
  <c r="G47" s="1"/>
  <c r="G7"/>
  <c r="G8"/>
  <c r="G9"/>
  <c r="G10"/>
  <c r="G11"/>
  <c r="G12"/>
  <c r="G13"/>
  <c r="G14"/>
  <c r="G15"/>
  <c r="G16"/>
  <c r="G17"/>
  <c r="G18"/>
  <c r="G19"/>
  <c r="G20"/>
  <c r="G21"/>
  <c r="G22"/>
  <c r="G28"/>
  <c r="G32"/>
  <c r="G33"/>
  <c r="G34"/>
  <c r="G35"/>
  <c r="G36"/>
  <c r="G37"/>
  <c r="G38"/>
  <c r="G39"/>
  <c r="G40"/>
  <c r="G41"/>
  <c r="G42"/>
  <c r="D46"/>
  <c r="H46"/>
  <c r="E47"/>
  <c r="G26" i="2" l="1"/>
  <c r="F46" i="1"/>
  <c r="G46" s="1"/>
  <c r="G43"/>
</calcChain>
</file>

<file path=xl/sharedStrings.xml><?xml version="1.0" encoding="utf-8"?>
<sst xmlns="http://schemas.openxmlformats.org/spreadsheetml/2006/main" count="158" uniqueCount="117">
  <si>
    <t xml:space="preserve"> </t>
  </si>
  <si>
    <t>Category &amp; Name of shareholders</t>
  </si>
  <si>
    <t>PAN</t>
  </si>
  <si>
    <t>No. of Shareholders</t>
  </si>
  <si>
    <t xml:space="preserve">No. of Fully paid up equity shares held </t>
  </si>
  <si>
    <t>Total nos. shares held</t>
  </si>
  <si>
    <t>Shareholding as a % of total no. of shares (calculated as per SCRR, 1957)</t>
  </si>
  <si>
    <t>Number of Voting Rights held in each class of securities</t>
  </si>
  <si>
    <t>Number of equity shares held in dematerialized form</t>
  </si>
  <si>
    <t>No. of Voting Rights</t>
  </si>
  <si>
    <t xml:space="preserve">Total as a % of Total Voting Rights </t>
  </si>
  <si>
    <t>Class</t>
  </si>
  <si>
    <t>Total</t>
  </si>
  <si>
    <t>(I)</t>
  </si>
  <si>
    <t>(II)</t>
  </si>
  <si>
    <t>(III)</t>
  </si>
  <si>
    <t>(IV)</t>
  </si>
  <si>
    <t>(VII) = (IV)+(V)+ (VI)</t>
  </si>
  <si>
    <t>(VIII) As a % of (A+B+C2)</t>
  </si>
  <si>
    <t>(IX)</t>
  </si>
  <si>
    <t>(XIV)</t>
  </si>
  <si>
    <t>Indian</t>
  </si>
  <si>
    <t>(a)</t>
  </si>
  <si>
    <t>Individuals/ Hindhu undivided Family</t>
  </si>
  <si>
    <t xml:space="preserve">EQUITY </t>
  </si>
  <si>
    <t>A.K. AGARWAL</t>
  </si>
  <si>
    <t>AAAHA6832N</t>
  </si>
  <si>
    <t>AMIT KUMAR AGGARWAL</t>
  </si>
  <si>
    <t>ADGPA3843C</t>
  </si>
  <si>
    <t>ANAND KUMAR AGARWAL</t>
  </si>
  <si>
    <t>ANIL GUPTA</t>
  </si>
  <si>
    <t>ARUN KUMAR AGGARWAL</t>
  </si>
  <si>
    <t>AAVPA7630H</t>
  </si>
  <si>
    <t>ASHOK AGGARWAL</t>
  </si>
  <si>
    <t>ASHOK KUMAR AGARWAL</t>
  </si>
  <si>
    <t>ABFPA9642J</t>
  </si>
  <si>
    <t>BRIJ BALA</t>
  </si>
  <si>
    <t>AAZPB6502H</t>
  </si>
  <si>
    <t>DONUSH SIANGSHAI</t>
  </si>
  <si>
    <t>AUHPS3412P</t>
  </si>
  <si>
    <t>FLORA BELL DKHAR</t>
  </si>
  <si>
    <t>BPGPD1972Q</t>
  </si>
  <si>
    <t>GAURI SHANKER AGGARWAL</t>
  </si>
  <si>
    <t>GOPAL AGGARWAL</t>
  </si>
  <si>
    <t>HANSA BAMALIA</t>
  </si>
  <si>
    <t>LENENCY ROSE</t>
  </si>
  <si>
    <t>M P GUPTA</t>
  </si>
  <si>
    <t>MAINA DEVI AGARWAL .</t>
  </si>
  <si>
    <t>AGHPA5449C</t>
  </si>
  <si>
    <t>MEERA BELL DHKAR</t>
  </si>
  <si>
    <t>NARESH KUMAR AGARWAL .</t>
  </si>
  <si>
    <t>AGHPA5448D</t>
  </si>
  <si>
    <t>NEBELLROSE DKHAR</t>
  </si>
  <si>
    <t>PREMLATA AGGARWAL</t>
  </si>
  <si>
    <t>PUSHPA AGARWAL</t>
  </si>
  <si>
    <t>AAUPA5637R</t>
  </si>
  <si>
    <t>RAJESH KUMAR JINDAL</t>
  </si>
  <si>
    <t>SANGITA GUPTA</t>
  </si>
  <si>
    <t>SAYEEDULLAH NONGRUM (M L A)</t>
  </si>
  <si>
    <t>AHHPN5340E</t>
  </si>
  <si>
    <t>SHALINI AGGARWAL</t>
  </si>
  <si>
    <t>ABSPA4885E</t>
  </si>
  <si>
    <t>SHIV KUMAR AGARWAL</t>
  </si>
  <si>
    <t>SITA AGGARWAL</t>
  </si>
  <si>
    <t>SUMIT AGARWAL</t>
  </si>
  <si>
    <t>ADGPA3844F</t>
  </si>
  <si>
    <t>SUSHIL KUMAR AGGARWAL</t>
  </si>
  <si>
    <t>SUSHILA AGARWAL</t>
  </si>
  <si>
    <t>AEZPA5656F</t>
  </si>
  <si>
    <t>VIKAS KUMAR AGGARWAL</t>
  </si>
  <si>
    <t>AARPA7504N</t>
  </si>
  <si>
    <t>VINOD KUMAR AGARWAL</t>
  </si>
  <si>
    <t>AELPA0867N</t>
  </si>
  <si>
    <t>VINOD KUMAR AGARWAL (HUF)</t>
  </si>
  <si>
    <t>AAEHV1977R</t>
  </si>
  <si>
    <t>VIVEK AGGARWAL</t>
  </si>
  <si>
    <t>ACRPA6521D</t>
  </si>
  <si>
    <t>(b)</t>
  </si>
  <si>
    <t>Names……</t>
  </si>
  <si>
    <t>(d)</t>
  </si>
  <si>
    <t>Sub. Total (A)(1)</t>
  </si>
  <si>
    <t xml:space="preserve">Foreign </t>
  </si>
  <si>
    <t>(c )</t>
  </si>
  <si>
    <t>Any other ( specify)</t>
  </si>
  <si>
    <t>Sub. Total (A)(2)</t>
  </si>
  <si>
    <t>Total Shareholding of Promoter and Promoter Group (A)= (A)(1)+(A)(2)</t>
  </si>
  <si>
    <t>Details of Shares which remain unclaimed may be given here alongwith details such as number of shareholders, outstanding shares held in demat / unclaimed suspense account voting rights which are frozen etc.</t>
  </si>
  <si>
    <t>Note</t>
  </si>
  <si>
    <t>PAN would not be displyed on website of Stock Exchnage(s)</t>
  </si>
  <si>
    <t>With respect to the information pertaining to Depository Receipts, the same may be disclosed in the respective columns to the extent information available and the balance to be disclosed as held custodian.</t>
  </si>
  <si>
    <t xml:space="preserve">Individual -               i. Individuals shareholders holding nominal share capiatl upto Rs. 2 Lakhs.                     </t>
  </si>
  <si>
    <t>Ii. Individual shareholdings holding nominal share capital in excess of Rs. 2 Lakhs</t>
  </si>
  <si>
    <t>CHHOTALAL RAMJIBHAI BHANDERI</t>
  </si>
  <si>
    <t>ABPPB7585B</t>
  </si>
  <si>
    <t>RISHABH AGARWAL</t>
  </si>
  <si>
    <t>BHKPR8741R</t>
  </si>
  <si>
    <t>MANMOHAN AGGARWAL</t>
  </si>
  <si>
    <t>ADBPA8996K</t>
  </si>
  <si>
    <t>ANISH AGARWAL</t>
  </si>
  <si>
    <t>ARPPA8935Q</t>
  </si>
  <si>
    <t>ROSHAN LAL AGARWAL</t>
  </si>
  <si>
    <t>AEHPA2174C</t>
  </si>
  <si>
    <t>AVINASH SUDHAKAR FOUJDAR</t>
  </si>
  <si>
    <t>AAEPF5165B</t>
  </si>
  <si>
    <t>MANMOHAN AGGARWAL AND SONS HUF</t>
  </si>
  <si>
    <t>AACHM8961L</t>
  </si>
  <si>
    <t>SEEMA AGGARWAL</t>
  </si>
  <si>
    <t>AEIPA3029H</t>
  </si>
  <si>
    <t>NBFCs registered with RBI</t>
  </si>
  <si>
    <t>Employee Trusts</t>
  </si>
  <si>
    <t>Overseas Depository (Holding DRs) ( Balancing figues)</t>
  </si>
  <si>
    <t>(e)</t>
  </si>
  <si>
    <t xml:space="preserve">Bodies Corporate </t>
  </si>
  <si>
    <t>Non Resident India</t>
  </si>
  <si>
    <t>CLEARING  MEMBER</t>
  </si>
  <si>
    <t>Sub. Total (B)(3)</t>
  </si>
  <si>
    <t>The above format needs to be diclosed alongwith the name of following pesons- Institutions/ Non Institutions holding more than  1% of the total nunber of shares.</t>
  </si>
</sst>
</file>

<file path=xl/styles.xml><?xml version="1.0" encoding="utf-8"?>
<styleSheet xmlns="http://schemas.openxmlformats.org/spreadsheetml/2006/main">
  <fonts count="10">
    <font>
      <sz val="11"/>
      <color theme="1"/>
      <name val="Calibri"/>
      <family val="2"/>
      <scheme val="minor"/>
    </font>
    <font>
      <sz val="11"/>
      <color indexed="8"/>
      <name val="Calibri"/>
      <family val="2"/>
    </font>
    <font>
      <sz val="11"/>
      <name val="Calibri"/>
      <family val="2"/>
    </font>
    <font>
      <b/>
      <sz val="11"/>
      <color indexed="8"/>
      <name val="Calibri"/>
      <family val="2"/>
    </font>
    <font>
      <b/>
      <sz val="11"/>
      <name val="Calibri"/>
      <family val="2"/>
    </font>
    <font>
      <b/>
      <sz val="11"/>
      <name val="Arial"/>
      <family val="2"/>
    </font>
    <font>
      <sz val="11"/>
      <name val="Arial"/>
      <family val="2"/>
    </font>
    <font>
      <sz val="11"/>
      <name val="Times New Roman"/>
      <family val="1"/>
    </font>
    <font>
      <sz val="11"/>
      <name val="Calibri"/>
      <family val="2"/>
      <scheme val="minor"/>
    </font>
    <font>
      <b/>
      <sz val="11"/>
      <color indexed="8"/>
      <name val="Tahoma"/>
      <family val="2"/>
    </font>
  </fonts>
  <fills count="2">
    <fill>
      <patternFill patternType="none"/>
    </fill>
    <fill>
      <patternFill patternType="gray125"/>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top style="thin">
        <color indexed="8"/>
      </top>
      <bottom style="thin">
        <color indexed="8"/>
      </bottom>
      <diagonal/>
    </border>
  </borders>
  <cellStyleXfs count="2">
    <xf numFmtId="0" fontId="0" fillId="0" borderId="0"/>
    <xf numFmtId="0" fontId="1" fillId="0" borderId="0"/>
  </cellStyleXfs>
  <cellXfs count="76">
    <xf numFmtId="0" fontId="0" fillId="0" borderId="0" xfId="0"/>
    <xf numFmtId="0" fontId="1" fillId="0" borderId="1" xfId="1" applyFont="1" applyFill="1" applyBorder="1" applyAlignment="1">
      <alignment horizontal="center" vertical="top"/>
    </xf>
    <xf numFmtId="0" fontId="1" fillId="0" borderId="1" xfId="1" applyFont="1" applyFill="1" applyBorder="1" applyAlignment="1">
      <alignment horizontal="center" vertical="top" wrapText="1"/>
    </xf>
    <xf numFmtId="0" fontId="1" fillId="0" borderId="1" xfId="1" applyFill="1" applyBorder="1" applyAlignment="1">
      <alignment vertical="top"/>
    </xf>
    <xf numFmtId="0" fontId="1" fillId="0" borderId="1" xfId="1" applyFont="1" applyFill="1" applyBorder="1" applyAlignment="1">
      <alignment vertical="top" wrapText="1"/>
    </xf>
    <xf numFmtId="0" fontId="1" fillId="0" borderId="1" xfId="1" applyFont="1" applyFill="1" applyBorder="1" applyAlignment="1">
      <alignment horizontal="left" vertical="top" wrapText="1"/>
    </xf>
    <xf numFmtId="0" fontId="1" fillId="0" borderId="1" xfId="1" applyFont="1" applyFill="1" applyBorder="1" applyAlignment="1">
      <alignment vertical="top"/>
    </xf>
    <xf numFmtId="0" fontId="2" fillId="0" borderId="1" xfId="1" applyFont="1" applyFill="1" applyBorder="1" applyAlignment="1">
      <alignment horizontal="left" vertical="top" wrapText="1"/>
    </xf>
    <xf numFmtId="1" fontId="1" fillId="0" borderId="1" xfId="1" applyNumberFormat="1" applyFont="1" applyFill="1" applyBorder="1"/>
    <xf numFmtId="0" fontId="1" fillId="0" borderId="1" xfId="1" applyFont="1" applyFill="1" applyBorder="1"/>
    <xf numFmtId="0" fontId="3" fillId="0" borderId="1" xfId="1" applyFont="1" applyFill="1" applyBorder="1" applyAlignment="1">
      <alignment vertical="top"/>
    </xf>
    <xf numFmtId="0" fontId="4" fillId="0" borderId="2" xfId="1" applyFont="1" applyFill="1" applyBorder="1" applyAlignment="1">
      <alignment vertical="top" wrapText="1"/>
    </xf>
    <xf numFmtId="1" fontId="3" fillId="0" borderId="2" xfId="1" applyNumberFormat="1" applyFont="1" applyFill="1" applyBorder="1"/>
    <xf numFmtId="0" fontId="3" fillId="0" borderId="2" xfId="1" applyFont="1" applyFill="1" applyBorder="1" applyAlignment="1">
      <alignment horizontal="center"/>
    </xf>
    <xf numFmtId="1" fontId="3" fillId="0" borderId="2" xfId="1" applyNumberFormat="1" applyFont="1" applyFill="1" applyBorder="1" applyAlignment="1">
      <alignment horizontal="center"/>
    </xf>
    <xf numFmtId="0" fontId="3" fillId="0" borderId="1" xfId="1" applyFont="1" applyFill="1" applyBorder="1"/>
    <xf numFmtId="1" fontId="3" fillId="0" borderId="1" xfId="1" applyNumberFormat="1" applyFont="1" applyFill="1" applyBorder="1" applyAlignment="1">
      <alignment horizontal="center"/>
    </xf>
    <xf numFmtId="2" fontId="3" fillId="0" borderId="1" xfId="1" applyNumberFormat="1" applyFont="1" applyFill="1" applyBorder="1"/>
    <xf numFmtId="1" fontId="5" fillId="0" borderId="1" xfId="1" applyNumberFormat="1" applyFont="1" applyFill="1" applyBorder="1"/>
    <xf numFmtId="0" fontId="1" fillId="0" borderId="3" xfId="1" applyFont="1" applyFill="1" applyBorder="1" applyAlignment="1">
      <alignment vertical="top"/>
    </xf>
    <xf numFmtId="0" fontId="0" fillId="0" borderId="4" xfId="0" applyFill="1" applyBorder="1" applyAlignment="1"/>
    <xf numFmtId="0" fontId="0" fillId="0" borderId="4" xfId="0" applyBorder="1" applyAlignment="1"/>
    <xf numFmtId="0" fontId="1" fillId="0" borderId="4" xfId="1" applyFont="1" applyFill="1" applyBorder="1" applyAlignment="1">
      <alignment horizontal="center"/>
    </xf>
    <xf numFmtId="2" fontId="1" fillId="0" borderId="1" xfId="1" applyNumberFormat="1" applyFont="1" applyFill="1" applyBorder="1"/>
    <xf numFmtId="1" fontId="6" fillId="0" borderId="1" xfId="1" applyNumberFormat="1" applyFont="1" applyFill="1" applyBorder="1"/>
    <xf numFmtId="0" fontId="3" fillId="0" borderId="1" xfId="1" applyFont="1" applyFill="1" applyBorder="1" applyAlignment="1">
      <alignment horizontal="left" vertical="top" wrapText="1"/>
    </xf>
    <xf numFmtId="0" fontId="5" fillId="0" borderId="1" xfId="1" applyFont="1" applyFill="1" applyBorder="1" applyAlignment="1">
      <alignment horizontal="center"/>
    </xf>
    <xf numFmtId="0" fontId="6" fillId="0" borderId="1" xfId="1" applyFont="1" applyFill="1" applyBorder="1"/>
    <xf numFmtId="0" fontId="5" fillId="0" borderId="1" xfId="1" applyFont="1" applyFill="1" applyBorder="1"/>
    <xf numFmtId="0" fontId="1" fillId="0" borderId="0" xfId="1" applyFont="1" applyFill="1"/>
    <xf numFmtId="0" fontId="1" fillId="0" borderId="6" xfId="1" applyFont="1" applyFill="1" applyBorder="1" applyAlignment="1">
      <alignment horizontal="left" vertical="top" wrapText="1"/>
    </xf>
    <xf numFmtId="0" fontId="1" fillId="0" borderId="1" xfId="1" applyFont="1" applyFill="1" applyBorder="1" applyAlignment="1">
      <alignment horizontal="right" vertical="top" wrapText="1"/>
    </xf>
    <xf numFmtId="0" fontId="1" fillId="0" borderId="1" xfId="1" applyFont="1" applyFill="1" applyBorder="1" applyAlignment="1">
      <alignment horizontal="right" vertical="top" wrapText="1"/>
    </xf>
    <xf numFmtId="0" fontId="1" fillId="0" borderId="1" xfId="1" applyFont="1" applyFill="1" applyBorder="1" applyAlignment="1">
      <alignment horizontal="right"/>
    </xf>
    <xf numFmtId="0" fontId="3" fillId="0" borderId="1" xfId="1" applyFont="1" applyFill="1" applyBorder="1" applyAlignment="1">
      <alignment horizontal="right"/>
    </xf>
    <xf numFmtId="1" fontId="1" fillId="0" borderId="1" xfId="1" applyNumberFormat="1" applyFont="1" applyFill="1" applyBorder="1" applyAlignment="1">
      <alignment horizontal="right"/>
    </xf>
    <xf numFmtId="0" fontId="7" fillId="0" borderId="1" xfId="1" applyFont="1" applyFill="1" applyBorder="1" applyAlignment="1" applyProtection="1">
      <alignment horizontal="right" vertical="top"/>
    </xf>
    <xf numFmtId="0" fontId="5" fillId="0" borderId="1" xfId="1" applyFont="1" applyFill="1" applyBorder="1" applyAlignment="1">
      <alignment horizontal="right"/>
    </xf>
    <xf numFmtId="0" fontId="6" fillId="0" borderId="1" xfId="1" applyFont="1" applyFill="1" applyBorder="1" applyAlignment="1">
      <alignment horizontal="right"/>
    </xf>
    <xf numFmtId="0" fontId="1" fillId="0" borderId="0" xfId="1" applyFont="1" applyFill="1" applyAlignment="1">
      <alignment horizontal="right"/>
    </xf>
    <xf numFmtId="0" fontId="0" fillId="0" borderId="0" xfId="0" applyAlignment="1">
      <alignment horizontal="right"/>
    </xf>
    <xf numFmtId="0" fontId="1" fillId="0" borderId="0" xfId="1"/>
    <xf numFmtId="0" fontId="1" fillId="0" borderId="1" xfId="1" applyFont="1" applyBorder="1" applyAlignment="1">
      <alignment horizontal="center" vertical="top"/>
    </xf>
    <xf numFmtId="0" fontId="1" fillId="0" borderId="1" xfId="1" applyFont="1" applyBorder="1" applyAlignment="1">
      <alignment horizontal="center" vertical="top" wrapText="1"/>
    </xf>
    <xf numFmtId="0" fontId="1" fillId="0" borderId="1" xfId="1" applyBorder="1" applyAlignment="1">
      <alignment vertical="top"/>
    </xf>
    <xf numFmtId="0" fontId="1" fillId="0" borderId="1" xfId="1" applyFont="1" applyBorder="1" applyAlignment="1">
      <alignment vertical="top" wrapText="1"/>
    </xf>
    <xf numFmtId="0" fontId="1" fillId="0" borderId="1" xfId="1" applyFont="1" applyBorder="1" applyAlignment="1">
      <alignment vertical="top"/>
    </xf>
    <xf numFmtId="0" fontId="1" fillId="0" borderId="1" xfId="1" applyFont="1" applyBorder="1" applyAlignment="1">
      <alignment horizontal="left" vertical="top" wrapText="1"/>
    </xf>
    <xf numFmtId="0" fontId="1" fillId="0" borderId="1" xfId="1" applyFont="1" applyBorder="1"/>
    <xf numFmtId="2" fontId="6" fillId="0" borderId="1" xfId="1" applyNumberFormat="1" applyFont="1" applyBorder="1"/>
    <xf numFmtId="2" fontId="1" fillId="0" borderId="1" xfId="1" applyNumberFormat="1" applyFont="1" applyBorder="1"/>
    <xf numFmtId="0" fontId="3" fillId="0" borderId="1" xfId="1" applyFont="1" applyBorder="1" applyAlignment="1">
      <alignment horizontal="left" vertical="top" wrapText="1"/>
    </xf>
    <xf numFmtId="0" fontId="3" fillId="0" borderId="1" xfId="1" applyFont="1" applyBorder="1"/>
    <xf numFmtId="0" fontId="3" fillId="0" borderId="1" xfId="1" applyFont="1" applyBorder="1" applyAlignment="1">
      <alignment horizontal="center"/>
    </xf>
    <xf numFmtId="2" fontId="5" fillId="0" borderId="1" xfId="1" applyNumberFormat="1" applyFont="1" applyBorder="1"/>
    <xf numFmtId="0" fontId="3" fillId="0" borderId="0" xfId="1" applyFont="1"/>
    <xf numFmtId="0" fontId="3" fillId="0" borderId="2" xfId="1" applyFont="1" applyBorder="1" applyAlignment="1">
      <alignment horizontal="left" vertical="top" wrapText="1"/>
    </xf>
    <xf numFmtId="0" fontId="3" fillId="0" borderId="2" xfId="1" applyFont="1" applyBorder="1"/>
    <xf numFmtId="0" fontId="1" fillId="0" borderId="7" xfId="1" applyFont="1" applyFill="1" applyBorder="1" applyAlignment="1">
      <alignment horizontal="center" vertical="top"/>
    </xf>
    <xf numFmtId="0" fontId="1" fillId="0" borderId="8" xfId="1" applyFont="1" applyFill="1" applyBorder="1"/>
    <xf numFmtId="0" fontId="7" fillId="0" borderId="1" xfId="1" applyFont="1" applyFill="1" applyBorder="1" applyAlignment="1" applyProtection="1">
      <alignment horizontal="center"/>
      <protection locked="0"/>
    </xf>
    <xf numFmtId="2" fontId="6" fillId="0" borderId="1" xfId="1" applyNumberFormat="1" applyFont="1" applyFill="1" applyBorder="1"/>
    <xf numFmtId="0" fontId="8" fillId="0" borderId="4" xfId="0" applyFont="1" applyBorder="1" applyAlignment="1">
      <alignment horizontal="center"/>
    </xf>
    <xf numFmtId="0" fontId="1" fillId="0" borderId="0" xfId="1" applyFill="1"/>
    <xf numFmtId="0" fontId="7" fillId="0" borderId="5" xfId="1" applyFont="1" applyFill="1" applyBorder="1" applyAlignment="1" applyProtection="1">
      <alignment horizontal="center"/>
      <protection locked="0"/>
    </xf>
    <xf numFmtId="0" fontId="7" fillId="0" borderId="2" xfId="1" applyFont="1" applyFill="1" applyBorder="1" applyAlignment="1" applyProtection="1">
      <alignment horizontal="center"/>
      <protection locked="0"/>
    </xf>
    <xf numFmtId="0" fontId="1" fillId="0" borderId="5" xfId="1" applyFont="1" applyBorder="1" applyAlignment="1">
      <alignment horizontal="left" vertical="top" wrapText="1"/>
    </xf>
    <xf numFmtId="0" fontId="1" fillId="0" borderId="5" xfId="1" applyFont="1" applyBorder="1"/>
    <xf numFmtId="0" fontId="3" fillId="0" borderId="1" xfId="1" applyFont="1" applyBorder="1" applyAlignment="1">
      <alignment vertical="top"/>
    </xf>
    <xf numFmtId="0" fontId="5" fillId="0" borderId="1" xfId="1" applyFont="1" applyBorder="1"/>
    <xf numFmtId="0" fontId="3" fillId="0" borderId="1" xfId="1" applyFont="1" applyBorder="1" applyAlignment="1"/>
    <xf numFmtId="0" fontId="9" fillId="0" borderId="1" xfId="1" applyFont="1" applyBorder="1"/>
    <xf numFmtId="0" fontId="1" fillId="0" borderId="0" xfId="1" applyFont="1" applyBorder="1"/>
    <xf numFmtId="0" fontId="1" fillId="0" borderId="0" xfId="1" applyFont="1" applyFill="1" applyBorder="1" applyAlignment="1">
      <alignment horizontal="left" vertical="top" wrapText="1"/>
    </xf>
    <xf numFmtId="0" fontId="1" fillId="0" borderId="0" xfId="1" applyFont="1"/>
    <xf numFmtId="1" fontId="1" fillId="0" borderId="0" xfId="1" applyNumberFormat="1"/>
  </cellXfs>
  <cellStyles count="2">
    <cellStyle name="Excel Built-in Normal"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51"/>
  <sheetViews>
    <sheetView topLeftCell="A28" workbookViewId="0">
      <selection activeCell="D46" sqref="D46"/>
    </sheetView>
  </sheetViews>
  <sheetFormatPr defaultRowHeight="15"/>
  <cols>
    <col min="1" max="1" width="3" customWidth="1"/>
    <col min="2" max="2" width="29.85546875" customWidth="1"/>
    <col min="3" max="3" width="13.28515625" customWidth="1"/>
    <col min="4" max="4" width="7.28515625" customWidth="1"/>
    <col min="5" max="7" width="11.5703125" customWidth="1"/>
    <col min="8" max="8" width="11.5703125" style="40" customWidth="1"/>
  </cols>
  <sheetData>
    <row r="1" spans="1:8" ht="15" customHeight="1">
      <c r="A1" s="1" t="s">
        <v>0</v>
      </c>
      <c r="B1" s="2" t="s">
        <v>1</v>
      </c>
      <c r="C1" s="2" t="s">
        <v>2</v>
      </c>
      <c r="D1" s="2" t="s">
        <v>3</v>
      </c>
      <c r="E1" s="2" t="s">
        <v>4</v>
      </c>
      <c r="F1" s="2" t="s">
        <v>5</v>
      </c>
      <c r="G1" s="2" t="s">
        <v>6</v>
      </c>
      <c r="H1" s="31" t="s">
        <v>8</v>
      </c>
    </row>
    <row r="2" spans="1:8" ht="15" customHeight="1">
      <c r="A2" s="1"/>
      <c r="B2" s="2"/>
      <c r="C2" s="2"/>
      <c r="D2" s="2"/>
      <c r="E2" s="2"/>
      <c r="F2" s="2"/>
      <c r="G2" s="2"/>
      <c r="H2" s="31"/>
    </row>
    <row r="3" spans="1:8" ht="48.75" customHeight="1">
      <c r="A3" s="1"/>
      <c r="B3" s="2"/>
      <c r="C3" s="2"/>
      <c r="D3" s="2"/>
      <c r="E3" s="2"/>
      <c r="F3" s="2"/>
      <c r="G3" s="2"/>
      <c r="H3" s="31"/>
    </row>
    <row r="4" spans="1:8" ht="30">
      <c r="A4" s="3" t="s">
        <v>0</v>
      </c>
      <c r="B4" s="4" t="s">
        <v>13</v>
      </c>
      <c r="C4" s="3" t="s">
        <v>14</v>
      </c>
      <c r="D4" s="3" t="s">
        <v>15</v>
      </c>
      <c r="E4" s="3" t="s">
        <v>16</v>
      </c>
      <c r="F4" s="4" t="s">
        <v>17</v>
      </c>
      <c r="G4" s="4" t="s">
        <v>18</v>
      </c>
      <c r="H4" s="32" t="s">
        <v>20</v>
      </c>
    </row>
    <row r="5" spans="1:8">
      <c r="A5" s="6">
        <v>1</v>
      </c>
      <c r="B5" s="7" t="s">
        <v>21</v>
      </c>
      <c r="C5" s="8"/>
      <c r="D5" s="9"/>
      <c r="E5" s="9"/>
      <c r="F5" s="9"/>
      <c r="G5" s="9"/>
      <c r="H5" s="33"/>
    </row>
    <row r="6" spans="1:8" ht="30">
      <c r="A6" s="10" t="s">
        <v>22</v>
      </c>
      <c r="B6" s="11" t="s">
        <v>23</v>
      </c>
      <c r="C6" s="12"/>
      <c r="D6" s="13">
        <v>36</v>
      </c>
      <c r="E6" s="14">
        <f>SUM(E7:E42)</f>
        <v>962433</v>
      </c>
      <c r="F6" s="16">
        <f>E6</f>
        <v>962433</v>
      </c>
      <c r="G6" s="17">
        <f>SUM(F6/30000)</f>
        <v>32.081099999999999</v>
      </c>
      <c r="H6" s="34">
        <f>H43</f>
        <v>607333</v>
      </c>
    </row>
    <row r="7" spans="1:8">
      <c r="A7" s="19"/>
      <c r="B7" s="20" t="s">
        <v>25</v>
      </c>
      <c r="C7" s="21" t="s">
        <v>26</v>
      </c>
      <c r="D7" s="22">
        <v>1</v>
      </c>
      <c r="E7" s="21">
        <v>10000</v>
      </c>
      <c r="F7" s="8">
        <f>E7</f>
        <v>10000</v>
      </c>
      <c r="G7" s="23">
        <f t="shared" ref="G7:G42" si="0">SUM(F7/30000)</f>
        <v>0.33333333333333331</v>
      </c>
      <c r="H7" s="33">
        <v>10000</v>
      </c>
    </row>
    <row r="8" spans="1:8">
      <c r="A8" s="19"/>
      <c r="B8" s="20" t="s">
        <v>27</v>
      </c>
      <c r="C8" s="21" t="s">
        <v>28</v>
      </c>
      <c r="D8" s="22">
        <v>1</v>
      </c>
      <c r="E8" s="21">
        <v>17200</v>
      </c>
      <c r="F8" s="8">
        <f t="shared" ref="F8:F42" si="1">E8</f>
        <v>17200</v>
      </c>
      <c r="G8" s="23">
        <f t="shared" si="0"/>
        <v>0.57333333333333336</v>
      </c>
      <c r="H8" s="33">
        <v>17200</v>
      </c>
    </row>
    <row r="9" spans="1:8">
      <c r="A9" s="19"/>
      <c r="B9" s="20" t="s">
        <v>29</v>
      </c>
      <c r="C9" s="21"/>
      <c r="D9" s="22">
        <v>1</v>
      </c>
      <c r="E9" s="21">
        <v>100</v>
      </c>
      <c r="F9" s="8">
        <f t="shared" si="1"/>
        <v>100</v>
      </c>
      <c r="G9" s="23">
        <f t="shared" si="0"/>
        <v>3.3333333333333335E-3</v>
      </c>
      <c r="H9" s="33">
        <v>0</v>
      </c>
    </row>
    <row r="10" spans="1:8">
      <c r="A10" s="19"/>
      <c r="B10" s="20" t="s">
        <v>30</v>
      </c>
      <c r="C10" s="21"/>
      <c r="D10" s="22">
        <v>1</v>
      </c>
      <c r="E10" s="21">
        <v>2500</v>
      </c>
      <c r="F10" s="8">
        <f t="shared" si="1"/>
        <v>2500</v>
      </c>
      <c r="G10" s="23">
        <f t="shared" si="0"/>
        <v>8.3333333333333329E-2</v>
      </c>
      <c r="H10" s="33">
        <v>0</v>
      </c>
    </row>
    <row r="11" spans="1:8">
      <c r="A11" s="19"/>
      <c r="B11" s="20" t="s">
        <v>31</v>
      </c>
      <c r="C11" s="21" t="s">
        <v>32</v>
      </c>
      <c r="D11" s="22">
        <v>1</v>
      </c>
      <c r="E11" s="21">
        <v>123400</v>
      </c>
      <c r="F11" s="8">
        <f t="shared" si="1"/>
        <v>123400</v>
      </c>
      <c r="G11" s="23">
        <f t="shared" si="0"/>
        <v>4.1133333333333333</v>
      </c>
      <c r="H11" s="33">
        <v>111200</v>
      </c>
    </row>
    <row r="12" spans="1:8">
      <c r="A12" s="19"/>
      <c r="B12" s="20" t="s">
        <v>31</v>
      </c>
      <c r="C12" s="21"/>
      <c r="D12" s="22">
        <v>1</v>
      </c>
      <c r="E12" s="21">
        <v>100</v>
      </c>
      <c r="F12" s="8">
        <f t="shared" si="1"/>
        <v>100</v>
      </c>
      <c r="G12" s="23">
        <f t="shared" si="0"/>
        <v>3.3333333333333335E-3</v>
      </c>
      <c r="H12" s="33">
        <v>0</v>
      </c>
    </row>
    <row r="13" spans="1:8">
      <c r="A13" s="19"/>
      <c r="B13" s="20" t="s">
        <v>33</v>
      </c>
      <c r="C13" s="21"/>
      <c r="D13" s="22">
        <v>1</v>
      </c>
      <c r="E13" s="21">
        <v>5600</v>
      </c>
      <c r="F13" s="8">
        <f t="shared" si="1"/>
        <v>5600</v>
      </c>
      <c r="G13" s="23">
        <f t="shared" si="0"/>
        <v>0.18666666666666668</v>
      </c>
      <c r="H13" s="33">
        <v>0</v>
      </c>
    </row>
    <row r="14" spans="1:8">
      <c r="A14" s="19"/>
      <c r="B14" s="20" t="s">
        <v>34</v>
      </c>
      <c r="C14" s="21" t="s">
        <v>35</v>
      </c>
      <c r="D14" s="22">
        <v>1</v>
      </c>
      <c r="E14" s="21">
        <v>61900</v>
      </c>
      <c r="F14" s="8">
        <f t="shared" si="1"/>
        <v>61900</v>
      </c>
      <c r="G14" s="23">
        <f t="shared" si="0"/>
        <v>2.0633333333333335</v>
      </c>
      <c r="H14" s="33">
        <v>44400</v>
      </c>
    </row>
    <row r="15" spans="1:8">
      <c r="A15" s="19"/>
      <c r="B15" s="20" t="s">
        <v>36</v>
      </c>
      <c r="C15" s="21" t="s">
        <v>37</v>
      </c>
      <c r="D15" s="22">
        <v>1</v>
      </c>
      <c r="E15" s="21">
        <v>126800</v>
      </c>
      <c r="F15" s="8">
        <f t="shared" si="1"/>
        <v>126800</v>
      </c>
      <c r="G15" s="23">
        <f t="shared" si="0"/>
        <v>4.2266666666666666</v>
      </c>
      <c r="H15" s="33">
        <v>49600</v>
      </c>
    </row>
    <row r="16" spans="1:8">
      <c r="A16" s="19"/>
      <c r="B16" s="20" t="s">
        <v>38</v>
      </c>
      <c r="C16" s="20" t="s">
        <v>39</v>
      </c>
      <c r="D16" s="22">
        <v>1</v>
      </c>
      <c r="E16" s="20">
        <v>49500</v>
      </c>
      <c r="F16" s="8">
        <f t="shared" si="1"/>
        <v>49500</v>
      </c>
      <c r="G16" s="23">
        <f t="shared" si="0"/>
        <v>1.65</v>
      </c>
      <c r="H16" s="33">
        <v>0</v>
      </c>
    </row>
    <row r="17" spans="1:8">
      <c r="A17" s="19"/>
      <c r="B17" s="20" t="s">
        <v>40</v>
      </c>
      <c r="C17" s="20" t="s">
        <v>41</v>
      </c>
      <c r="D17" s="22">
        <v>1</v>
      </c>
      <c r="E17" s="20">
        <v>19600</v>
      </c>
      <c r="F17" s="8">
        <f t="shared" si="1"/>
        <v>19600</v>
      </c>
      <c r="G17" s="23">
        <f t="shared" si="0"/>
        <v>0.65333333333333332</v>
      </c>
      <c r="H17" s="33">
        <v>0</v>
      </c>
    </row>
    <row r="18" spans="1:8">
      <c r="A18" s="19"/>
      <c r="B18" s="20" t="s">
        <v>42</v>
      </c>
      <c r="C18" s="20"/>
      <c r="D18" s="22">
        <v>1</v>
      </c>
      <c r="E18" s="20">
        <v>2500</v>
      </c>
      <c r="F18" s="8">
        <f t="shared" si="1"/>
        <v>2500</v>
      </c>
      <c r="G18" s="23">
        <f t="shared" si="0"/>
        <v>8.3333333333333329E-2</v>
      </c>
      <c r="H18" s="33">
        <v>0</v>
      </c>
    </row>
    <row r="19" spans="1:8">
      <c r="A19" s="19"/>
      <c r="B19" s="20" t="s">
        <v>43</v>
      </c>
      <c r="C19" s="20"/>
      <c r="D19" s="22">
        <v>1</v>
      </c>
      <c r="E19" s="20">
        <v>2500</v>
      </c>
      <c r="F19" s="8">
        <f t="shared" si="1"/>
        <v>2500</v>
      </c>
      <c r="G19" s="23">
        <f t="shared" si="0"/>
        <v>8.3333333333333329E-2</v>
      </c>
      <c r="H19" s="33">
        <v>0</v>
      </c>
    </row>
    <row r="20" spans="1:8">
      <c r="A20" s="19"/>
      <c r="B20" s="20" t="s">
        <v>44</v>
      </c>
      <c r="C20" s="20"/>
      <c r="D20" s="22">
        <v>1</v>
      </c>
      <c r="E20" s="20">
        <v>2500</v>
      </c>
      <c r="F20" s="8">
        <f t="shared" si="1"/>
        <v>2500</v>
      </c>
      <c r="G20" s="23">
        <f t="shared" si="0"/>
        <v>8.3333333333333329E-2</v>
      </c>
      <c r="H20" s="33">
        <v>0</v>
      </c>
    </row>
    <row r="21" spans="1:8">
      <c r="A21" s="19"/>
      <c r="B21" s="20" t="s">
        <v>45</v>
      </c>
      <c r="C21" s="20"/>
      <c r="D21" s="22">
        <v>1</v>
      </c>
      <c r="E21" s="20">
        <v>9500</v>
      </c>
      <c r="F21" s="8">
        <f t="shared" si="1"/>
        <v>9500</v>
      </c>
      <c r="G21" s="23">
        <f t="shared" si="0"/>
        <v>0.31666666666666665</v>
      </c>
      <c r="H21" s="33">
        <v>0</v>
      </c>
    </row>
    <row r="22" spans="1:8">
      <c r="A22" s="19"/>
      <c r="B22" s="20" t="s">
        <v>46</v>
      </c>
      <c r="C22" s="20"/>
      <c r="D22" s="22">
        <v>1</v>
      </c>
      <c r="E22" s="20">
        <v>10000</v>
      </c>
      <c r="F22" s="8">
        <f t="shared" si="1"/>
        <v>10000</v>
      </c>
      <c r="G22" s="23">
        <f t="shared" si="0"/>
        <v>0.33333333333333331</v>
      </c>
      <c r="H22" s="35">
        <v>0</v>
      </c>
    </row>
    <row r="23" spans="1:8">
      <c r="A23" s="19"/>
      <c r="B23" s="20" t="s">
        <v>47</v>
      </c>
      <c r="C23" s="20" t="s">
        <v>48</v>
      </c>
      <c r="D23" s="22">
        <v>1</v>
      </c>
      <c r="E23" s="20">
        <v>5000</v>
      </c>
      <c r="F23" s="8">
        <f t="shared" si="1"/>
        <v>5000</v>
      </c>
      <c r="G23" s="23">
        <f t="shared" si="0"/>
        <v>0.16666666666666666</v>
      </c>
      <c r="H23" s="33">
        <v>5000</v>
      </c>
    </row>
    <row r="24" spans="1:8">
      <c r="A24" s="19"/>
      <c r="B24" s="20" t="s">
        <v>49</v>
      </c>
      <c r="C24" s="20"/>
      <c r="D24" s="22">
        <v>1</v>
      </c>
      <c r="E24" s="20">
        <v>5500</v>
      </c>
      <c r="F24" s="8">
        <f t="shared" si="1"/>
        <v>5500</v>
      </c>
      <c r="G24" s="23">
        <f t="shared" si="0"/>
        <v>0.18333333333333332</v>
      </c>
      <c r="H24" s="33">
        <v>0</v>
      </c>
    </row>
    <row r="25" spans="1:8">
      <c r="A25" s="19"/>
      <c r="B25" s="20" t="s">
        <v>50</v>
      </c>
      <c r="C25" s="20" t="s">
        <v>51</v>
      </c>
      <c r="D25" s="22">
        <v>1</v>
      </c>
      <c r="E25" s="20">
        <v>20000</v>
      </c>
      <c r="F25" s="8">
        <f t="shared" si="1"/>
        <v>20000</v>
      </c>
      <c r="G25" s="23">
        <f t="shared" si="0"/>
        <v>0.66666666666666663</v>
      </c>
      <c r="H25" s="33">
        <v>20000</v>
      </c>
    </row>
    <row r="26" spans="1:8">
      <c r="A26" s="19"/>
      <c r="B26" s="20" t="s">
        <v>52</v>
      </c>
      <c r="C26" s="20"/>
      <c r="D26" s="22">
        <v>1</v>
      </c>
      <c r="E26" s="20">
        <v>9300</v>
      </c>
      <c r="F26" s="8">
        <f t="shared" si="1"/>
        <v>9300</v>
      </c>
      <c r="G26" s="23">
        <f t="shared" si="0"/>
        <v>0.31</v>
      </c>
      <c r="H26" s="33">
        <v>0</v>
      </c>
    </row>
    <row r="27" spans="1:8">
      <c r="A27" s="19"/>
      <c r="B27" s="20" t="s">
        <v>53</v>
      </c>
      <c r="C27" s="20"/>
      <c r="D27" s="22">
        <v>1</v>
      </c>
      <c r="E27" s="20">
        <v>2500</v>
      </c>
      <c r="F27" s="8">
        <f t="shared" si="1"/>
        <v>2500</v>
      </c>
      <c r="G27" s="23">
        <f t="shared" si="0"/>
        <v>8.3333333333333329E-2</v>
      </c>
      <c r="H27" s="33">
        <v>0</v>
      </c>
    </row>
    <row r="28" spans="1:8">
      <c r="A28" s="19"/>
      <c r="B28" s="20" t="s">
        <v>54</v>
      </c>
      <c r="C28" s="20" t="s">
        <v>55</v>
      </c>
      <c r="D28" s="22">
        <v>1</v>
      </c>
      <c r="E28" s="20">
        <v>29200</v>
      </c>
      <c r="F28" s="8">
        <f t="shared" si="1"/>
        <v>29200</v>
      </c>
      <c r="G28" s="23">
        <f t="shared" si="0"/>
        <v>0.97333333333333338</v>
      </c>
      <c r="H28" s="35">
        <v>29200</v>
      </c>
    </row>
    <row r="29" spans="1:8">
      <c r="A29" s="19"/>
      <c r="B29" s="20" t="s">
        <v>56</v>
      </c>
      <c r="C29" s="20"/>
      <c r="D29" s="22">
        <v>1</v>
      </c>
      <c r="E29" s="20">
        <v>2500</v>
      </c>
      <c r="F29" s="8">
        <f t="shared" si="1"/>
        <v>2500</v>
      </c>
      <c r="G29" s="23">
        <f t="shared" si="0"/>
        <v>8.3333333333333329E-2</v>
      </c>
      <c r="H29" s="33">
        <v>0</v>
      </c>
    </row>
    <row r="30" spans="1:8">
      <c r="A30" s="19"/>
      <c r="B30" s="20" t="s">
        <v>57</v>
      </c>
      <c r="C30" s="20"/>
      <c r="D30" s="22">
        <v>1</v>
      </c>
      <c r="E30" s="20">
        <v>2500</v>
      </c>
      <c r="F30" s="8">
        <f t="shared" si="1"/>
        <v>2500</v>
      </c>
      <c r="G30" s="23">
        <f t="shared" si="0"/>
        <v>8.3333333333333329E-2</v>
      </c>
      <c r="H30" s="35">
        <v>0</v>
      </c>
    </row>
    <row r="31" spans="1:8">
      <c r="A31" s="19"/>
      <c r="B31" s="20" t="s">
        <v>58</v>
      </c>
      <c r="C31" s="20" t="s">
        <v>59</v>
      </c>
      <c r="D31" s="22">
        <v>1</v>
      </c>
      <c r="E31" s="20">
        <v>19300</v>
      </c>
      <c r="F31" s="8">
        <f t="shared" si="1"/>
        <v>19300</v>
      </c>
      <c r="G31" s="23">
        <f t="shared" si="0"/>
        <v>0.64333333333333331</v>
      </c>
      <c r="H31" s="35">
        <v>0</v>
      </c>
    </row>
    <row r="32" spans="1:8">
      <c r="A32" s="19"/>
      <c r="B32" s="20" t="s">
        <v>60</v>
      </c>
      <c r="C32" s="21" t="s">
        <v>61</v>
      </c>
      <c r="D32" s="22">
        <v>1</v>
      </c>
      <c r="E32" s="21">
        <v>68600</v>
      </c>
      <c r="F32" s="8">
        <f t="shared" si="1"/>
        <v>68600</v>
      </c>
      <c r="G32" s="23">
        <f t="shared" si="0"/>
        <v>2.2866666666666666</v>
      </c>
      <c r="H32" s="36">
        <v>36600</v>
      </c>
    </row>
    <row r="33" spans="1:8">
      <c r="A33" s="19"/>
      <c r="B33" s="20" t="s">
        <v>62</v>
      </c>
      <c r="C33" s="21"/>
      <c r="D33" s="22">
        <v>1</v>
      </c>
      <c r="E33" s="21">
        <v>100</v>
      </c>
      <c r="F33" s="8">
        <f t="shared" si="1"/>
        <v>100</v>
      </c>
      <c r="G33" s="23">
        <f t="shared" si="0"/>
        <v>3.3333333333333335E-3</v>
      </c>
      <c r="H33" s="33">
        <v>0</v>
      </c>
    </row>
    <row r="34" spans="1:8">
      <c r="A34" s="19"/>
      <c r="B34" s="20" t="s">
        <v>63</v>
      </c>
      <c r="C34" s="21"/>
      <c r="D34" s="22">
        <v>1</v>
      </c>
      <c r="E34" s="21">
        <v>2500</v>
      </c>
      <c r="F34" s="8">
        <f t="shared" si="1"/>
        <v>2500</v>
      </c>
      <c r="G34" s="23">
        <f t="shared" si="0"/>
        <v>8.3333333333333329E-2</v>
      </c>
      <c r="H34" s="33">
        <v>0</v>
      </c>
    </row>
    <row r="35" spans="1:8">
      <c r="A35" s="19"/>
      <c r="B35" s="20" t="s">
        <v>64</v>
      </c>
      <c r="C35" s="21" t="s">
        <v>65</v>
      </c>
      <c r="D35" s="22">
        <v>1</v>
      </c>
      <c r="E35" s="21">
        <v>40000</v>
      </c>
      <c r="F35" s="8">
        <f t="shared" si="1"/>
        <v>40000</v>
      </c>
      <c r="G35" s="23">
        <f t="shared" si="0"/>
        <v>1.3333333333333333</v>
      </c>
      <c r="H35" s="36">
        <v>40000</v>
      </c>
    </row>
    <row r="36" spans="1:8">
      <c r="A36" s="19"/>
      <c r="B36" s="20" t="s">
        <v>66</v>
      </c>
      <c r="C36" s="21"/>
      <c r="D36" s="22">
        <v>1</v>
      </c>
      <c r="E36" s="21">
        <v>100</v>
      </c>
      <c r="F36" s="8">
        <f t="shared" si="1"/>
        <v>100</v>
      </c>
      <c r="G36" s="23">
        <f t="shared" si="0"/>
        <v>3.3333333333333335E-3</v>
      </c>
      <c r="H36" s="36">
        <v>0</v>
      </c>
    </row>
    <row r="37" spans="1:8">
      <c r="A37" s="19"/>
      <c r="B37" s="20" t="s">
        <v>66</v>
      </c>
      <c r="C37" s="21"/>
      <c r="D37" s="22">
        <v>1</v>
      </c>
      <c r="E37" s="21">
        <v>2500</v>
      </c>
      <c r="F37" s="8">
        <f t="shared" si="1"/>
        <v>2500</v>
      </c>
      <c r="G37" s="23">
        <f t="shared" si="0"/>
        <v>8.3333333333333329E-2</v>
      </c>
      <c r="H37" s="36">
        <v>0</v>
      </c>
    </row>
    <row r="38" spans="1:8">
      <c r="A38" s="19"/>
      <c r="B38" s="20" t="s">
        <v>67</v>
      </c>
      <c r="C38" s="21" t="s">
        <v>68</v>
      </c>
      <c r="D38" s="22">
        <v>1</v>
      </c>
      <c r="E38" s="21">
        <v>32000</v>
      </c>
      <c r="F38" s="8">
        <f t="shared" si="1"/>
        <v>32000</v>
      </c>
      <c r="G38" s="23">
        <f t="shared" si="0"/>
        <v>1.0666666666666667</v>
      </c>
      <c r="H38" s="35">
        <v>32000</v>
      </c>
    </row>
    <row r="39" spans="1:8">
      <c r="A39" s="19"/>
      <c r="B39" s="20" t="s">
        <v>69</v>
      </c>
      <c r="C39" s="21" t="s">
        <v>70</v>
      </c>
      <c r="D39" s="22">
        <v>1</v>
      </c>
      <c r="E39" s="21">
        <v>5000</v>
      </c>
      <c r="F39" s="8">
        <f t="shared" si="1"/>
        <v>5000</v>
      </c>
      <c r="G39" s="23">
        <f t="shared" si="0"/>
        <v>0.16666666666666666</v>
      </c>
      <c r="H39" s="35">
        <v>5000</v>
      </c>
    </row>
    <row r="40" spans="1:8">
      <c r="A40" s="19"/>
      <c r="B40" s="20" t="s">
        <v>71</v>
      </c>
      <c r="C40" s="21" t="s">
        <v>72</v>
      </c>
      <c r="D40" s="22">
        <v>1</v>
      </c>
      <c r="E40" s="21">
        <v>96800</v>
      </c>
      <c r="F40" s="8">
        <f t="shared" si="1"/>
        <v>96800</v>
      </c>
      <c r="G40" s="23">
        <f t="shared" si="0"/>
        <v>3.2266666666666666</v>
      </c>
      <c r="H40" s="35">
        <v>64300</v>
      </c>
    </row>
    <row r="41" spans="1:8">
      <c r="A41" s="19"/>
      <c r="B41" s="20" t="s">
        <v>73</v>
      </c>
      <c r="C41" s="21" t="s">
        <v>74</v>
      </c>
      <c r="D41" s="22">
        <v>1</v>
      </c>
      <c r="E41" s="21">
        <v>49000</v>
      </c>
      <c r="F41" s="8">
        <f t="shared" si="1"/>
        <v>49000</v>
      </c>
      <c r="G41" s="23">
        <f t="shared" si="0"/>
        <v>1.6333333333333333</v>
      </c>
      <c r="H41" s="35">
        <v>16500</v>
      </c>
    </row>
    <row r="42" spans="1:8">
      <c r="A42" s="19"/>
      <c r="B42" s="20" t="s">
        <v>75</v>
      </c>
      <c r="C42" s="21" t="s">
        <v>76</v>
      </c>
      <c r="D42" s="22">
        <v>1</v>
      </c>
      <c r="E42" s="21">
        <v>126333</v>
      </c>
      <c r="F42" s="8">
        <f t="shared" si="1"/>
        <v>126333</v>
      </c>
      <c r="G42" s="23">
        <f t="shared" si="0"/>
        <v>4.2111000000000001</v>
      </c>
      <c r="H42" s="35">
        <v>126333</v>
      </c>
    </row>
    <row r="43" spans="1:8">
      <c r="A43" s="10"/>
      <c r="B43" s="25" t="s">
        <v>80</v>
      </c>
      <c r="C43" s="15"/>
      <c r="D43" s="26">
        <f>D6</f>
        <v>36</v>
      </c>
      <c r="E43" s="18">
        <f>SUM(E7:E42)</f>
        <v>962433</v>
      </c>
      <c r="F43" s="18">
        <f>SUM(F7:F42)</f>
        <v>962433</v>
      </c>
      <c r="G43" s="17">
        <f>SUM(F43/30000)</f>
        <v>32.081099999999999</v>
      </c>
      <c r="H43" s="37">
        <f>SUM(H7:H42)</f>
        <v>607333</v>
      </c>
    </row>
    <row r="44" spans="1:8">
      <c r="A44" s="6">
        <v>2</v>
      </c>
      <c r="B44" s="5" t="s">
        <v>81</v>
      </c>
      <c r="C44" s="9"/>
      <c r="D44" s="9"/>
      <c r="E44" s="9"/>
      <c r="F44" s="9"/>
      <c r="G44" s="23"/>
      <c r="H44" s="33"/>
    </row>
    <row r="45" spans="1:8">
      <c r="A45" s="6"/>
      <c r="B45" s="5" t="s">
        <v>84</v>
      </c>
      <c r="C45" s="9"/>
      <c r="D45" s="27"/>
      <c r="E45" s="24"/>
      <c r="F45" s="24"/>
      <c r="G45" s="24"/>
      <c r="H45" s="33"/>
    </row>
    <row r="46" spans="1:8" ht="45">
      <c r="A46" s="6"/>
      <c r="B46" s="5" t="s">
        <v>85</v>
      </c>
      <c r="C46" s="9"/>
      <c r="D46" s="27">
        <f>SUM(D43+D45)</f>
        <v>36</v>
      </c>
      <c r="E46" s="27">
        <f>SUM(E43+E45)</f>
        <v>962433</v>
      </c>
      <c r="F46" s="27">
        <f>SUM(F43+F45)</f>
        <v>962433</v>
      </c>
      <c r="G46" s="23">
        <f>SUM(F46/30000)</f>
        <v>32.081099999999999</v>
      </c>
      <c r="H46" s="38">
        <f>SUM(H43+H45)</f>
        <v>607333</v>
      </c>
    </row>
    <row r="47" spans="1:8">
      <c r="A47" s="10"/>
      <c r="B47" s="10" t="s">
        <v>12</v>
      </c>
      <c r="C47" s="15"/>
      <c r="D47" s="28">
        <f>SUM(D43+D45)</f>
        <v>36</v>
      </c>
      <c r="E47" s="28">
        <f>SUM(E43+E45)</f>
        <v>962433</v>
      </c>
      <c r="F47" s="28">
        <f>SUM(F43+F45)</f>
        <v>962433</v>
      </c>
      <c r="G47" s="17">
        <f>SUM(F47/30000)</f>
        <v>32.081099999999999</v>
      </c>
      <c r="H47" s="37">
        <f>SUM(H43+H45)</f>
        <v>607333</v>
      </c>
    </row>
    <row r="48" spans="1:8">
      <c r="A48" s="29"/>
      <c r="B48" s="30" t="s">
        <v>86</v>
      </c>
      <c r="C48" s="30"/>
      <c r="D48" s="30"/>
      <c r="E48" s="30"/>
      <c r="F48" s="30"/>
      <c r="G48" s="30"/>
      <c r="H48" s="30"/>
    </row>
    <row r="49" spans="1:8">
      <c r="A49" s="29" t="s">
        <v>87</v>
      </c>
      <c r="B49" s="29"/>
      <c r="C49" s="29"/>
      <c r="D49" s="29"/>
      <c r="E49" s="29"/>
      <c r="F49" s="29"/>
      <c r="G49" s="29"/>
      <c r="H49" s="39"/>
    </row>
    <row r="50" spans="1:8">
      <c r="A50" s="29">
        <v>1</v>
      </c>
      <c r="B50" s="29" t="s">
        <v>88</v>
      </c>
      <c r="C50" s="29"/>
      <c r="D50" s="29"/>
      <c r="E50" s="29"/>
      <c r="F50" s="29"/>
      <c r="G50" s="29"/>
      <c r="H50" s="39"/>
    </row>
    <row r="51" spans="1:8">
      <c r="A51" s="29">
        <v>3</v>
      </c>
      <c r="B51" s="29" t="s">
        <v>89</v>
      </c>
      <c r="C51" s="29"/>
      <c r="D51" s="29"/>
      <c r="E51" s="29"/>
      <c r="F51" s="29"/>
      <c r="G51" s="29"/>
      <c r="H51" s="39"/>
    </row>
  </sheetData>
  <mergeCells count="9">
    <mergeCell ref="B48:H48"/>
    <mergeCell ref="H1:H3"/>
    <mergeCell ref="F1:F3"/>
    <mergeCell ref="G1:G3"/>
    <mergeCell ref="A1:A3"/>
    <mergeCell ref="B1:B3"/>
    <mergeCell ref="C1:C3"/>
    <mergeCell ref="D1:D3"/>
    <mergeCell ref="E1:E3"/>
  </mergeCells>
  <pageMargins left="0.25" right="0.2" top="0.5" bottom="0" header="0.3" footer="0.5"/>
  <pageSetup orientation="portrait" verticalDpi="0" r:id="rId1"/>
</worksheet>
</file>

<file path=xl/worksheets/sheet2.xml><?xml version="1.0" encoding="utf-8"?>
<worksheet xmlns="http://schemas.openxmlformats.org/spreadsheetml/2006/main" xmlns:r="http://schemas.openxmlformats.org/officeDocument/2006/relationships">
  <dimension ref="A1:L36"/>
  <sheetViews>
    <sheetView tabSelected="1" topLeftCell="A8" workbookViewId="0">
      <selection sqref="A1:K26"/>
    </sheetView>
  </sheetViews>
  <sheetFormatPr defaultRowHeight="15"/>
  <cols>
    <col min="1" max="1" width="4" style="41" customWidth="1"/>
    <col min="2" max="2" width="32.7109375" style="41" customWidth="1"/>
    <col min="3" max="3" width="10.28515625" style="41" customWidth="1"/>
    <col min="4" max="4" width="5.85546875" style="41" customWidth="1"/>
    <col min="5" max="7" width="9.140625" style="41"/>
    <col min="8" max="8" width="7.42578125" style="41" customWidth="1"/>
    <col min="9" max="9" width="9.140625" style="41"/>
    <col min="10" max="10" width="6.42578125" style="41" customWidth="1"/>
    <col min="11" max="16384" width="9.140625" style="41"/>
  </cols>
  <sheetData>
    <row r="1" spans="1:11" ht="15" customHeight="1">
      <c r="A1" s="42" t="s">
        <v>0</v>
      </c>
      <c r="B1" s="43" t="s">
        <v>1</v>
      </c>
      <c r="C1" s="43" t="s">
        <v>2</v>
      </c>
      <c r="D1" s="43" t="s">
        <v>3</v>
      </c>
      <c r="E1" s="43" t="s">
        <v>4</v>
      </c>
      <c r="F1" s="43" t="s">
        <v>5</v>
      </c>
      <c r="G1" s="43" t="s">
        <v>6</v>
      </c>
      <c r="H1" s="43" t="s">
        <v>7</v>
      </c>
      <c r="I1" s="43"/>
      <c r="J1" s="43"/>
      <c r="K1" s="43" t="s">
        <v>8</v>
      </c>
    </row>
    <row r="2" spans="1:11" ht="15" customHeight="1">
      <c r="A2" s="42"/>
      <c r="B2" s="43"/>
      <c r="C2" s="43"/>
      <c r="D2" s="43"/>
      <c r="E2" s="43"/>
      <c r="F2" s="43"/>
      <c r="G2" s="43"/>
      <c r="H2" s="42" t="s">
        <v>9</v>
      </c>
      <c r="I2" s="42"/>
      <c r="J2" s="43" t="s">
        <v>10</v>
      </c>
      <c r="K2" s="43"/>
    </row>
    <row r="3" spans="1:11">
      <c r="A3" s="42"/>
      <c r="B3" s="43"/>
      <c r="C3" s="43"/>
      <c r="D3" s="43"/>
      <c r="E3" s="43"/>
      <c r="F3" s="43"/>
      <c r="G3" s="43"/>
      <c r="H3" s="44" t="s">
        <v>11</v>
      </c>
      <c r="I3" s="44" t="s">
        <v>12</v>
      </c>
      <c r="J3" s="43"/>
      <c r="K3" s="43"/>
    </row>
    <row r="4" spans="1:11" ht="40.5" customHeight="1">
      <c r="A4" s="44" t="s">
        <v>0</v>
      </c>
      <c r="B4" s="45" t="s">
        <v>13</v>
      </c>
      <c r="C4" s="44" t="s">
        <v>14</v>
      </c>
      <c r="D4" s="44" t="s">
        <v>15</v>
      </c>
      <c r="E4" s="44" t="s">
        <v>16</v>
      </c>
      <c r="F4" s="45" t="s">
        <v>17</v>
      </c>
      <c r="G4" s="45" t="s">
        <v>18</v>
      </c>
      <c r="H4" s="42" t="s">
        <v>19</v>
      </c>
      <c r="I4" s="42"/>
      <c r="J4" s="42"/>
      <c r="K4" s="45" t="s">
        <v>20</v>
      </c>
    </row>
    <row r="5" spans="1:11" s="55" customFormat="1" ht="51" customHeight="1">
      <c r="A5" s="42" t="s">
        <v>22</v>
      </c>
      <c r="B5" s="51" t="s">
        <v>90</v>
      </c>
      <c r="C5" s="52"/>
      <c r="D5" s="53">
        <v>4046</v>
      </c>
      <c r="E5" s="52">
        <v>1314795</v>
      </c>
      <c r="F5" s="52">
        <f>E5</f>
        <v>1314795</v>
      </c>
      <c r="G5" s="54">
        <f>SUM(F5/30000)</f>
        <v>43.826500000000003</v>
      </c>
      <c r="H5" s="52" t="s">
        <v>24</v>
      </c>
      <c r="I5" s="52">
        <f>F5</f>
        <v>1314795</v>
      </c>
      <c r="J5" s="54">
        <f>SUM(I5/30000)</f>
        <v>43.826500000000003</v>
      </c>
      <c r="K5" s="52">
        <v>915595</v>
      </c>
    </row>
    <row r="6" spans="1:11">
      <c r="A6" s="42"/>
      <c r="B6" s="47" t="s">
        <v>78</v>
      </c>
      <c r="C6" s="48"/>
      <c r="D6" s="48"/>
      <c r="E6" s="48"/>
      <c r="F6" s="48"/>
      <c r="G6" s="50"/>
      <c r="H6" s="48"/>
      <c r="I6" s="48"/>
      <c r="J6" s="48"/>
      <c r="K6" s="48"/>
    </row>
    <row r="7" spans="1:11" s="55" customFormat="1" ht="56.25" customHeight="1">
      <c r="A7" s="42"/>
      <c r="B7" s="56" t="s">
        <v>91</v>
      </c>
      <c r="C7" s="57"/>
      <c r="D7" s="52">
        <v>10</v>
      </c>
      <c r="E7" s="57">
        <v>665827</v>
      </c>
      <c r="F7" s="52">
        <f>E7</f>
        <v>665827</v>
      </c>
      <c r="G7" s="54">
        <f t="shared" ref="G7:G15" si="0">SUM(F7/30000)</f>
        <v>22.194233333333333</v>
      </c>
      <c r="H7" s="52" t="s">
        <v>24</v>
      </c>
      <c r="I7" s="52">
        <f>F7</f>
        <v>665827</v>
      </c>
      <c r="J7" s="54">
        <f t="shared" ref="J7:J15" si="1">SUM(I7/30000)</f>
        <v>22.194233333333333</v>
      </c>
      <c r="K7" s="57">
        <v>324227</v>
      </c>
    </row>
    <row r="8" spans="1:11" s="63" customFormat="1">
      <c r="A8" s="58"/>
      <c r="B8" s="21" t="s">
        <v>92</v>
      </c>
      <c r="C8" s="21" t="s">
        <v>93</v>
      </c>
      <c r="D8" s="59"/>
      <c r="E8" s="21">
        <v>150344</v>
      </c>
      <c r="F8" s="60">
        <f>E8</f>
        <v>150344</v>
      </c>
      <c r="G8" s="61">
        <f t="shared" si="0"/>
        <v>5.0114666666666663</v>
      </c>
      <c r="H8" s="9" t="s">
        <v>24</v>
      </c>
      <c r="I8" s="60">
        <f>F8</f>
        <v>150344</v>
      </c>
      <c r="J8" s="61">
        <f t="shared" si="1"/>
        <v>5.0114666666666663</v>
      </c>
      <c r="K8" s="62">
        <v>150344</v>
      </c>
    </row>
    <row r="9" spans="1:11" s="63" customFormat="1">
      <c r="A9" s="58"/>
      <c r="B9" s="21" t="s">
        <v>94</v>
      </c>
      <c r="C9" s="21" t="s">
        <v>95</v>
      </c>
      <c r="D9" s="59"/>
      <c r="E9" s="21">
        <v>110500</v>
      </c>
      <c r="F9" s="60">
        <f t="shared" ref="F9:F15" si="2">E9</f>
        <v>110500</v>
      </c>
      <c r="G9" s="61">
        <f t="shared" si="0"/>
        <v>3.6833333333333331</v>
      </c>
      <c r="H9" s="9" t="s">
        <v>24</v>
      </c>
      <c r="I9" s="60">
        <f t="shared" ref="I9:I15" si="3">F9</f>
        <v>110500</v>
      </c>
      <c r="J9" s="61">
        <f t="shared" si="1"/>
        <v>3.6833333333333331</v>
      </c>
      <c r="K9" s="64">
        <v>0</v>
      </c>
    </row>
    <row r="10" spans="1:11" s="63" customFormat="1">
      <c r="A10" s="58"/>
      <c r="B10" s="21" t="s">
        <v>96</v>
      </c>
      <c r="C10" s="21" t="s">
        <v>97</v>
      </c>
      <c r="D10" s="59"/>
      <c r="E10" s="21">
        <v>83500</v>
      </c>
      <c r="F10" s="60">
        <f t="shared" si="2"/>
        <v>83500</v>
      </c>
      <c r="G10" s="61">
        <f t="shared" si="0"/>
        <v>2.7833333333333332</v>
      </c>
      <c r="H10" s="9" t="s">
        <v>24</v>
      </c>
      <c r="I10" s="60">
        <f t="shared" si="3"/>
        <v>83500</v>
      </c>
      <c r="J10" s="61">
        <f t="shared" si="1"/>
        <v>2.7833333333333332</v>
      </c>
      <c r="K10" s="60">
        <v>0</v>
      </c>
    </row>
    <row r="11" spans="1:11" s="63" customFormat="1">
      <c r="A11" s="58"/>
      <c r="B11" s="21" t="s">
        <v>98</v>
      </c>
      <c r="C11" s="21" t="s">
        <v>99</v>
      </c>
      <c r="D11" s="59"/>
      <c r="E11" s="21">
        <v>78500</v>
      </c>
      <c r="F11" s="60">
        <f t="shared" si="2"/>
        <v>78500</v>
      </c>
      <c r="G11" s="61">
        <f t="shared" si="0"/>
        <v>2.6166666666666667</v>
      </c>
      <c r="H11" s="9" t="s">
        <v>24</v>
      </c>
      <c r="I11" s="60">
        <f t="shared" si="3"/>
        <v>78500</v>
      </c>
      <c r="J11" s="61">
        <f t="shared" si="1"/>
        <v>2.6166666666666667</v>
      </c>
      <c r="K11" s="65">
        <v>0</v>
      </c>
    </row>
    <row r="12" spans="1:11" s="63" customFormat="1">
      <c r="A12" s="58"/>
      <c r="B12" s="21" t="s">
        <v>100</v>
      </c>
      <c r="C12" s="21" t="s">
        <v>101</v>
      </c>
      <c r="D12" s="59"/>
      <c r="E12" s="21">
        <v>69834</v>
      </c>
      <c r="F12" s="60">
        <f t="shared" si="2"/>
        <v>69834</v>
      </c>
      <c r="G12" s="61">
        <f t="shared" si="0"/>
        <v>2.3277999999999999</v>
      </c>
      <c r="H12" s="9" t="s">
        <v>24</v>
      </c>
      <c r="I12" s="60">
        <f t="shared" si="3"/>
        <v>69834</v>
      </c>
      <c r="J12" s="61">
        <f t="shared" si="1"/>
        <v>2.3277999999999999</v>
      </c>
      <c r="K12" s="62">
        <v>69834</v>
      </c>
    </row>
    <row r="13" spans="1:11" s="63" customFormat="1">
      <c r="A13" s="58"/>
      <c r="B13" s="21" t="s">
        <v>102</v>
      </c>
      <c r="C13" s="21" t="s">
        <v>103</v>
      </c>
      <c r="D13" s="59"/>
      <c r="E13" s="21">
        <v>57149</v>
      </c>
      <c r="F13" s="60">
        <f t="shared" si="2"/>
        <v>57149</v>
      </c>
      <c r="G13" s="61">
        <f t="shared" si="0"/>
        <v>1.9049666666666667</v>
      </c>
      <c r="H13" s="9" t="s">
        <v>24</v>
      </c>
      <c r="I13" s="60">
        <f t="shared" si="3"/>
        <v>57149</v>
      </c>
      <c r="J13" s="61">
        <f t="shared" si="1"/>
        <v>1.9049666666666667</v>
      </c>
      <c r="K13" s="62">
        <v>57149</v>
      </c>
    </row>
    <row r="14" spans="1:11" s="63" customFormat="1">
      <c r="A14" s="58"/>
      <c r="B14" s="21" t="s">
        <v>104</v>
      </c>
      <c r="C14" s="21" t="s">
        <v>105</v>
      </c>
      <c r="D14" s="59"/>
      <c r="E14" s="21">
        <v>38500</v>
      </c>
      <c r="F14" s="60">
        <f t="shared" si="2"/>
        <v>38500</v>
      </c>
      <c r="G14" s="61">
        <f t="shared" si="0"/>
        <v>1.2833333333333334</v>
      </c>
      <c r="H14" s="9" t="s">
        <v>24</v>
      </c>
      <c r="I14" s="60">
        <f t="shared" si="3"/>
        <v>38500</v>
      </c>
      <c r="J14" s="61">
        <f t="shared" si="1"/>
        <v>1.2833333333333334</v>
      </c>
      <c r="K14" s="64">
        <v>0</v>
      </c>
    </row>
    <row r="15" spans="1:11" s="63" customFormat="1">
      <c r="A15" s="58"/>
      <c r="B15" s="21" t="s">
        <v>106</v>
      </c>
      <c r="C15" s="21" t="s">
        <v>107</v>
      </c>
      <c r="D15" s="59"/>
      <c r="E15" s="21">
        <v>30600</v>
      </c>
      <c r="F15" s="60">
        <f t="shared" si="2"/>
        <v>30600</v>
      </c>
      <c r="G15" s="61">
        <f t="shared" si="0"/>
        <v>1.02</v>
      </c>
      <c r="H15" s="9" t="s">
        <v>24</v>
      </c>
      <c r="I15" s="60">
        <f t="shared" si="3"/>
        <v>30600</v>
      </c>
      <c r="J15" s="61">
        <f t="shared" si="1"/>
        <v>1.02</v>
      </c>
      <c r="K15" s="60">
        <v>0</v>
      </c>
    </row>
    <row r="16" spans="1:11">
      <c r="A16" s="46" t="s">
        <v>77</v>
      </c>
      <c r="B16" s="66" t="s">
        <v>108</v>
      </c>
      <c r="C16" s="67"/>
      <c r="D16" s="48"/>
      <c r="E16" s="67"/>
      <c r="F16" s="48"/>
      <c r="G16" s="50"/>
      <c r="H16" s="48"/>
      <c r="I16" s="48"/>
      <c r="J16" s="48"/>
      <c r="K16" s="48"/>
    </row>
    <row r="17" spans="1:12">
      <c r="A17" s="46"/>
      <c r="B17" s="47" t="s">
        <v>78</v>
      </c>
      <c r="C17" s="48"/>
      <c r="D17" s="48"/>
      <c r="E17" s="48"/>
      <c r="F17" s="48"/>
      <c r="G17" s="50"/>
      <c r="H17" s="48"/>
      <c r="I17" s="48"/>
      <c r="J17" s="48"/>
      <c r="K17" s="48"/>
    </row>
    <row r="18" spans="1:12">
      <c r="A18" s="46" t="s">
        <v>82</v>
      </c>
      <c r="B18" s="47" t="s">
        <v>109</v>
      </c>
      <c r="C18" s="48"/>
      <c r="D18" s="48"/>
      <c r="E18" s="48"/>
      <c r="F18" s="48"/>
      <c r="G18" s="50"/>
      <c r="H18" s="48"/>
      <c r="I18" s="48"/>
      <c r="J18" s="48"/>
      <c r="K18" s="48"/>
    </row>
    <row r="19" spans="1:12">
      <c r="A19" s="46"/>
      <c r="B19" s="47" t="s">
        <v>78</v>
      </c>
      <c r="C19" s="48"/>
      <c r="D19" s="48"/>
      <c r="E19" s="48"/>
      <c r="F19" s="48"/>
      <c r="G19" s="50"/>
      <c r="H19" s="48"/>
      <c r="I19" s="48"/>
      <c r="J19" s="48"/>
      <c r="K19" s="48"/>
    </row>
    <row r="20" spans="1:12" ht="30">
      <c r="A20" s="46" t="s">
        <v>79</v>
      </c>
      <c r="B20" s="47" t="s">
        <v>110</v>
      </c>
      <c r="C20" s="48"/>
      <c r="D20" s="48"/>
      <c r="E20" s="48"/>
      <c r="F20" s="48"/>
      <c r="G20" s="50"/>
      <c r="H20" s="48"/>
      <c r="I20" s="48"/>
      <c r="J20" s="48"/>
      <c r="K20" s="48"/>
    </row>
    <row r="21" spans="1:12">
      <c r="A21" s="46"/>
      <c r="B21" s="47" t="s">
        <v>78</v>
      </c>
      <c r="C21" s="48"/>
      <c r="D21" s="48"/>
      <c r="E21" s="48"/>
      <c r="F21" s="48"/>
      <c r="G21" s="50"/>
      <c r="H21" s="48"/>
      <c r="I21" s="48"/>
      <c r="J21" s="48"/>
      <c r="K21" s="48"/>
    </row>
    <row r="22" spans="1:12">
      <c r="A22" s="46" t="s">
        <v>111</v>
      </c>
      <c r="B22" s="47" t="s">
        <v>83</v>
      </c>
      <c r="C22" s="48"/>
      <c r="D22" s="48"/>
      <c r="E22" s="48"/>
      <c r="F22" s="48"/>
      <c r="G22" s="50"/>
      <c r="H22" s="48"/>
      <c r="I22" s="48"/>
      <c r="J22" s="48"/>
      <c r="K22" s="48"/>
    </row>
    <row r="23" spans="1:12" s="55" customFormat="1">
      <c r="A23" s="68"/>
      <c r="B23" s="69" t="s">
        <v>112</v>
      </c>
      <c r="C23" s="52"/>
      <c r="D23" s="70">
        <v>23</v>
      </c>
      <c r="E23" s="52">
        <v>44745</v>
      </c>
      <c r="F23" s="52">
        <f>E23</f>
        <v>44745</v>
      </c>
      <c r="G23" s="54">
        <f t="shared" ref="G23:G26" si="4">SUM(F23/30000)</f>
        <v>1.4915</v>
      </c>
      <c r="H23" s="52" t="s">
        <v>24</v>
      </c>
      <c r="I23" s="52">
        <f>F23</f>
        <v>44745</v>
      </c>
      <c r="J23" s="54">
        <f t="shared" ref="J23:J26" si="5">SUM(I23/30000)</f>
        <v>1.4915</v>
      </c>
      <c r="K23" s="52">
        <v>44620</v>
      </c>
    </row>
    <row r="24" spans="1:12" s="55" customFormat="1">
      <c r="A24" s="68"/>
      <c r="B24" s="52" t="s">
        <v>113</v>
      </c>
      <c r="C24" s="71"/>
      <c r="D24" s="52">
        <v>10</v>
      </c>
      <c r="E24" s="52">
        <v>10200</v>
      </c>
      <c r="F24" s="52">
        <f>E24</f>
        <v>10200</v>
      </c>
      <c r="G24" s="54">
        <f t="shared" si="4"/>
        <v>0.34</v>
      </c>
      <c r="H24" s="52" t="s">
        <v>24</v>
      </c>
      <c r="I24" s="52">
        <f>E24</f>
        <v>10200</v>
      </c>
      <c r="J24" s="54">
        <f t="shared" si="5"/>
        <v>0.34</v>
      </c>
      <c r="K24" s="52">
        <v>200</v>
      </c>
    </row>
    <row r="25" spans="1:12" s="55" customFormat="1">
      <c r="A25" s="68"/>
      <c r="B25" s="52" t="s">
        <v>114</v>
      </c>
      <c r="C25" s="71"/>
      <c r="D25" s="52">
        <v>3</v>
      </c>
      <c r="E25" s="52">
        <v>2000</v>
      </c>
      <c r="F25" s="52">
        <f>E25</f>
        <v>2000</v>
      </c>
      <c r="G25" s="54">
        <f t="shared" si="4"/>
        <v>6.6666666666666666E-2</v>
      </c>
      <c r="H25" s="52" t="s">
        <v>24</v>
      </c>
      <c r="I25" s="52">
        <f>F25</f>
        <v>2000</v>
      </c>
      <c r="J25" s="54">
        <f t="shared" si="5"/>
        <v>6.6666666666666666E-2</v>
      </c>
      <c r="K25" s="52">
        <v>2000</v>
      </c>
    </row>
    <row r="26" spans="1:12">
      <c r="A26" s="46"/>
      <c r="B26" s="47" t="s">
        <v>115</v>
      </c>
      <c r="C26" s="48"/>
      <c r="D26" s="48">
        <f>SUM(D5:D25)</f>
        <v>4092</v>
      </c>
      <c r="E26" s="48">
        <f>E5+E7+E23+E24+E25</f>
        <v>2037567</v>
      </c>
      <c r="F26" s="48">
        <f>E26</f>
        <v>2037567</v>
      </c>
      <c r="G26" s="49">
        <f t="shared" si="4"/>
        <v>67.918899999999994</v>
      </c>
      <c r="H26" s="48" t="s">
        <v>24</v>
      </c>
      <c r="I26" s="48">
        <f>E26</f>
        <v>2037567</v>
      </c>
      <c r="J26" s="49">
        <f t="shared" si="5"/>
        <v>67.918899999999994</v>
      </c>
      <c r="K26" s="48">
        <f>K5+K7+K23+K24+K25</f>
        <v>1286642</v>
      </c>
    </row>
    <row r="27" spans="1:12">
      <c r="A27" s="72"/>
      <c r="B27" s="73" t="s">
        <v>86</v>
      </c>
      <c r="C27" s="73"/>
      <c r="D27" s="73"/>
      <c r="E27" s="73"/>
      <c r="F27" s="73"/>
      <c r="G27" s="73"/>
      <c r="H27" s="73"/>
      <c r="I27" s="73"/>
      <c r="J27" s="73"/>
      <c r="K27" s="73"/>
      <c r="L27" s="72"/>
    </row>
    <row r="28" spans="1:12">
      <c r="A28" s="55" t="s">
        <v>87</v>
      </c>
      <c r="B28" s="74"/>
      <c r="C28" s="74"/>
      <c r="D28" s="74"/>
      <c r="E28" s="74"/>
      <c r="F28" s="74"/>
      <c r="G28" s="74"/>
      <c r="H28" s="74"/>
      <c r="I28" s="74"/>
      <c r="J28" s="74"/>
      <c r="K28" s="74"/>
    </row>
    <row r="29" spans="1:12">
      <c r="A29" s="74">
        <v>1</v>
      </c>
      <c r="B29" s="74" t="s">
        <v>88</v>
      </c>
      <c r="C29" s="74"/>
      <c r="D29" s="74"/>
      <c r="E29" s="74"/>
      <c r="F29" s="74"/>
      <c r="G29" s="74"/>
      <c r="H29" s="74"/>
      <c r="I29" s="74"/>
      <c r="J29" s="74"/>
      <c r="K29" s="74"/>
    </row>
    <row r="30" spans="1:12">
      <c r="A30" s="74">
        <v>2</v>
      </c>
      <c r="B30" s="74" t="s">
        <v>116</v>
      </c>
      <c r="C30" s="74"/>
      <c r="D30" s="74"/>
      <c r="E30" s="74"/>
      <c r="F30" s="74"/>
      <c r="G30" s="74"/>
      <c r="H30" s="74"/>
      <c r="I30" s="74"/>
      <c r="J30" s="74"/>
      <c r="K30" s="74"/>
    </row>
    <row r="31" spans="1:12">
      <c r="A31" s="74">
        <v>3</v>
      </c>
      <c r="B31" s="74" t="s">
        <v>89</v>
      </c>
      <c r="C31" s="74"/>
      <c r="D31" s="74"/>
      <c r="E31" s="74"/>
      <c r="F31" s="74"/>
      <c r="G31" s="74"/>
      <c r="H31" s="74"/>
      <c r="I31" s="74"/>
      <c r="J31" s="74"/>
      <c r="K31" s="74"/>
    </row>
    <row r="36" spans="3:3">
      <c r="C36" s="75"/>
    </row>
  </sheetData>
  <mergeCells count="14">
    <mergeCell ref="H4:J4"/>
    <mergeCell ref="A5:A7"/>
    <mergeCell ref="B27:K27"/>
    <mergeCell ref="K1:K3"/>
    <mergeCell ref="H2:I2"/>
    <mergeCell ref="J2:J3"/>
    <mergeCell ref="F1:F3"/>
    <mergeCell ref="G1:G3"/>
    <mergeCell ref="H1:J1"/>
    <mergeCell ref="A1:A3"/>
    <mergeCell ref="B1:B3"/>
    <mergeCell ref="C1:C3"/>
    <mergeCell ref="D1:D3"/>
    <mergeCell ref="E1:E3"/>
  </mergeCells>
  <pageMargins left="0.2" right="0.2" top="0.75" bottom="0" header="0.3" footer="0.3"/>
  <pageSetup scale="90" orientation="portrait" verticalDpi="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dc:creator>
  <cp:lastModifiedBy>cs</cp:lastModifiedBy>
  <cp:lastPrinted>2020-09-04T12:25:15Z</cp:lastPrinted>
  <dcterms:created xsi:type="dcterms:W3CDTF">2020-09-04T12:14:31Z</dcterms:created>
  <dcterms:modified xsi:type="dcterms:W3CDTF">2020-09-04T12:25:36Z</dcterms:modified>
</cp:coreProperties>
</file>